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364E123-375B-4B4D-AE14-AAC86699633C}" xr6:coauthVersionLast="47" xr6:coauthVersionMax="47" xr10:uidLastSave="{00000000-0000-0000-0000-000000000000}"/>
  <bookViews>
    <workbookView xWindow="-120" yWindow="-120" windowWidth="29040" windowHeight="15840" xr2:uid="{8D5A2001-B9AF-434F-A3AE-3F8F1DC58A2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1" l="1"/>
  <c r="B24" i="1"/>
  <c r="D23" i="1"/>
  <c r="D22" i="1"/>
  <c r="B22" i="1"/>
  <c r="D20" i="1"/>
  <c r="D19" i="1"/>
  <c r="B18" i="1"/>
  <c r="D14" i="1"/>
  <c r="B27" i="1" s="1"/>
  <c r="D12" i="1"/>
  <c r="D13" i="1" s="1"/>
  <c r="D15" i="1" s="1"/>
  <c r="B12" i="1"/>
  <c r="D21" i="1" l="1"/>
  <c r="D24" i="1" s="1"/>
  <c r="D25" i="1" s="1"/>
  <c r="D35" i="1" s="1"/>
  <c r="D36" i="1" s="1"/>
  <c r="D38" i="1" s="1"/>
  <c r="B35" i="1"/>
  <c r="D34" i="1"/>
</calcChain>
</file>

<file path=xl/sharedStrings.xml><?xml version="1.0" encoding="utf-8"?>
<sst xmlns="http://schemas.openxmlformats.org/spreadsheetml/2006/main" count="56" uniqueCount="56">
  <si>
    <t>PROPOSTA FINANCEIRA - Transporte Escolar</t>
  </si>
  <si>
    <r>
      <rPr>
        <b/>
        <sz val="18"/>
        <color rgb="FFFF0000"/>
        <rFont val="Calibri"/>
        <family val="2"/>
        <scheme val="minor"/>
      </rPr>
      <t>ATENÇÃO: PREENCHER TODOS OS CAMPOS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8"/>
        <color theme="3" tint="0.39997558519241921"/>
        <rFont val="Calibri"/>
        <family val="2"/>
        <scheme val="minor"/>
      </rPr>
      <t>EM AZUL</t>
    </r>
  </si>
  <si>
    <t>VEÍCULO:</t>
  </si>
  <si>
    <t>Kilometragem Percorrida por Dia:</t>
  </si>
  <si>
    <t>Média de Dias Letivos no Mês 20</t>
  </si>
  <si>
    <t>Custos Variaveis</t>
  </si>
  <si>
    <t>Custos Fixos</t>
  </si>
  <si>
    <t>Diesel</t>
  </si>
  <si>
    <t>CUSTOS DE CAPITAL E DEPRECIAÇÃO</t>
  </si>
  <si>
    <t>Média Consumida KM/Litro</t>
  </si>
  <si>
    <t>Valor da Depreciação anual %</t>
  </si>
  <si>
    <t>Custo Diesel por KM</t>
  </si>
  <si>
    <t>Valor da Depreciação anual R$</t>
  </si>
  <si>
    <t>Valor a Depreciar no mês</t>
  </si>
  <si>
    <t>OLEO LUBRIFICANTE</t>
  </si>
  <si>
    <t>Km média Percorida no Mês - 20d*117km</t>
  </si>
  <si>
    <t>Custo da Depreciação por KM</t>
  </si>
  <si>
    <t>Total na Troca - ___ Litros</t>
  </si>
  <si>
    <t xml:space="preserve">Km Rodados com 1 Troca </t>
  </si>
  <si>
    <t>MOTORISTA</t>
  </si>
  <si>
    <t>Custo do Lubrificante por KM</t>
  </si>
  <si>
    <t xml:space="preserve">Motorista </t>
  </si>
  <si>
    <t>PNEUS DE RODAGEM</t>
  </si>
  <si>
    <t>13º</t>
  </si>
  <si>
    <t>Férias</t>
  </si>
  <si>
    <t>Qtd. Pneus Rodando</t>
  </si>
  <si>
    <t>1/3 de Férias</t>
  </si>
  <si>
    <t>Total na Troca</t>
  </si>
  <si>
    <t>FGTS</t>
  </si>
  <si>
    <t>INSS</t>
  </si>
  <si>
    <t>Custo dos Pneus de rodagem Por KM</t>
  </si>
  <si>
    <t>Custo Funcionário Mês</t>
  </si>
  <si>
    <t>MANUTENÇÃO DO VEÍCULO</t>
  </si>
  <si>
    <t>Custo do Motorista por KM</t>
  </si>
  <si>
    <t>Custo de Manutenção por mês</t>
  </si>
  <si>
    <t>Custo da Manutenção por KM</t>
  </si>
  <si>
    <t>IPVA E CONTADOR (MENSAL)</t>
  </si>
  <si>
    <t>IPVA - ISENTO - SOLICITAR DETRAN</t>
  </si>
  <si>
    <t xml:space="preserve">Seguro Resp. Civil e Casco </t>
  </si>
  <si>
    <t>Laudos Detran/Inmetro</t>
  </si>
  <si>
    <t>DPVAT</t>
  </si>
  <si>
    <t>Honorarios com Contador</t>
  </si>
  <si>
    <t>Totais dos custos</t>
  </si>
  <si>
    <t>Custo por Km</t>
  </si>
  <si>
    <t>Total dos Custos variaveis</t>
  </si>
  <si>
    <t>Total dos Custos Fixos</t>
  </si>
  <si>
    <t>Total dos Custos Variaveis + Custos Fixos</t>
  </si>
  <si>
    <t>Margem de Lucro em Percentual --&gt;&gt;&gt;</t>
  </si>
  <si>
    <t>Total a Pagar por Kilometro Rodado</t>
  </si>
  <si>
    <t>ANO FABRICAÇÃO:</t>
  </si>
  <si>
    <t>Itinerário: WAWRUCH E LINHA SARACURA</t>
  </si>
  <si>
    <t>Preço Do Litro Combustível</t>
  </si>
  <si>
    <t>Valor Médio de venda Onibus (tabela FIPE)</t>
  </si>
  <si>
    <t>Preço do Litro Lubrificante (um litro)</t>
  </si>
  <si>
    <t>Preço do Pneu utilizado (unitário)</t>
  </si>
  <si>
    <t>Vida util do Pneu por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</si>
</sst>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_-* #,##0_-;\-* #,##0_-;_-* &quot;-&quot;??_-;_-@_-"/>
    <numFmt numFmtId="167" formatCode="_ * #,##0.00_ ;_ * \-#,##0.00_ ;_ * &quot;-&quot;??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3" tint="0.3999755851924192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i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0" fillId="0" borderId="1" xfId="0" applyBorder="1" applyAlignment="1">
      <alignment horizontal="left"/>
    </xf>
    <xf numFmtId="0" fontId="10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1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12" fillId="0" borderId="14" xfId="0" quotePrefix="1" applyFont="1" applyBorder="1"/>
    <xf numFmtId="43" fontId="13" fillId="0" borderId="15" xfId="1" applyFont="1" applyBorder="1"/>
    <xf numFmtId="0" fontId="12" fillId="0" borderId="14" xfId="0" applyFont="1" applyBorder="1"/>
    <xf numFmtId="0" fontId="14" fillId="0" borderId="17" xfId="0" applyFont="1" applyBorder="1"/>
    <xf numFmtId="164" fontId="15" fillId="0" borderId="18" xfId="1" applyNumberFormat="1" applyFont="1" applyBorder="1"/>
    <xf numFmtId="0" fontId="5" fillId="0" borderId="14" xfId="0" applyFont="1" applyBorder="1"/>
    <xf numFmtId="43" fontId="5" fillId="0" borderId="16" xfId="1" applyFont="1" applyBorder="1"/>
    <xf numFmtId="0" fontId="14" fillId="0" borderId="19" xfId="0" applyFont="1" applyBorder="1"/>
    <xf numFmtId="164" fontId="15" fillId="0" borderId="0" xfId="1" applyNumberFormat="1" applyFont="1" applyBorder="1"/>
    <xf numFmtId="0" fontId="11" fillId="0" borderId="11" xfId="0" applyFont="1" applyBorder="1"/>
    <xf numFmtId="43" fontId="14" fillId="0" borderId="13" xfId="1" applyFont="1" applyBorder="1"/>
    <xf numFmtId="0" fontId="5" fillId="0" borderId="20" xfId="0" applyFont="1" applyBorder="1"/>
    <xf numFmtId="43" fontId="13" fillId="0" borderId="16" xfId="1" applyFont="1" applyBorder="1"/>
    <xf numFmtId="0" fontId="14" fillId="0" borderId="21" xfId="0" applyFont="1" applyBorder="1"/>
    <xf numFmtId="164" fontId="16" fillId="0" borderId="22" xfId="1" applyNumberFormat="1" applyFont="1" applyBorder="1"/>
    <xf numFmtId="0" fontId="17" fillId="0" borderId="12" xfId="0" applyFont="1" applyBorder="1"/>
    <xf numFmtId="43" fontId="16" fillId="0" borderId="13" xfId="1" applyFont="1" applyBorder="1"/>
    <xf numFmtId="164" fontId="15" fillId="0" borderId="22" xfId="1" applyNumberFormat="1" applyFont="1" applyBorder="1"/>
    <xf numFmtId="0" fontId="12" fillId="0" borderId="20" xfId="0" applyFont="1" applyBorder="1"/>
    <xf numFmtId="43" fontId="5" fillId="0" borderId="13" xfId="1" applyFont="1" applyBorder="1"/>
    <xf numFmtId="0" fontId="13" fillId="0" borderId="14" xfId="0" applyFont="1" applyBorder="1"/>
    <xf numFmtId="0" fontId="14" fillId="0" borderId="23" xfId="0" applyFont="1" applyBorder="1"/>
    <xf numFmtId="164" fontId="16" fillId="0" borderId="24" xfId="1" applyNumberFormat="1" applyFont="1" applyBorder="1"/>
    <xf numFmtId="164" fontId="16" fillId="0" borderId="18" xfId="1" applyNumberFormat="1" applyFont="1" applyBorder="1"/>
    <xf numFmtId="0" fontId="17" fillId="0" borderId="11" xfId="0" applyFont="1" applyBorder="1"/>
    <xf numFmtId="164" fontId="16" fillId="0" borderId="0" xfId="0" applyNumberFormat="1" applyFont="1"/>
    <xf numFmtId="0" fontId="14" fillId="0" borderId="25" xfId="0" applyFont="1" applyBorder="1"/>
    <xf numFmtId="0" fontId="17" fillId="0" borderId="25" xfId="0" applyFont="1" applyBorder="1"/>
    <xf numFmtId="0" fontId="14" fillId="0" borderId="26" xfId="0" applyFont="1" applyBorder="1"/>
    <xf numFmtId="165" fontId="17" fillId="0" borderId="26" xfId="0" applyNumberFormat="1" applyFont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27" xfId="0" applyFont="1" applyFill="1" applyBorder="1"/>
    <xf numFmtId="165" fontId="16" fillId="3" borderId="25" xfId="0" applyNumberFormat="1" applyFont="1" applyFill="1" applyBorder="1"/>
    <xf numFmtId="166" fontId="19" fillId="4" borderId="25" xfId="1" applyNumberFormat="1" applyFont="1" applyFill="1" applyBorder="1"/>
    <xf numFmtId="0" fontId="14" fillId="0" borderId="6" xfId="0" applyFont="1" applyBorder="1"/>
    <xf numFmtId="0" fontId="14" fillId="0" borderId="27" xfId="0" applyFont="1" applyBorder="1"/>
    <xf numFmtId="167" fontId="17" fillId="2" borderId="27" xfId="0" applyNumberFormat="1" applyFont="1" applyFill="1" applyBorder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4" borderId="5" xfId="0" applyFont="1" applyFill="1" applyBorder="1" applyAlignment="1">
      <alignment horizontal="right"/>
    </xf>
    <xf numFmtId="0" fontId="18" fillId="4" borderId="6" xfId="0" applyFont="1" applyFill="1" applyBorder="1" applyAlignment="1">
      <alignment horizontal="right"/>
    </xf>
    <xf numFmtId="0" fontId="18" fillId="4" borderId="27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590B-76DA-40AE-B116-5E06A3526B59}">
  <dimension ref="A1:D39"/>
  <sheetViews>
    <sheetView tabSelected="1" zoomScale="120" zoomScaleNormal="120" workbookViewId="0">
      <selection activeCell="C41" sqref="C41"/>
    </sheetView>
  </sheetViews>
  <sheetFormatPr defaultRowHeight="12.75" x14ac:dyDescent="0.2"/>
  <cols>
    <col min="1" max="1" width="33.140625" style="1" bestFit="1" customWidth="1"/>
    <col min="2" max="2" width="10.42578125" style="1" bestFit="1" customWidth="1"/>
    <col min="3" max="3" width="34.28515625" style="1" bestFit="1" customWidth="1"/>
    <col min="4" max="4" width="11.5703125" style="1" customWidth="1"/>
    <col min="5" max="16384" width="9.140625" style="1"/>
  </cols>
  <sheetData>
    <row r="1" spans="1:4" ht="23.25" x14ac:dyDescent="0.35">
      <c r="A1" s="56" t="s">
        <v>0</v>
      </c>
      <c r="B1" s="57"/>
      <c r="C1" s="58"/>
      <c r="D1" s="58"/>
    </row>
    <row r="2" spans="1:4" ht="23.25" x14ac:dyDescent="0.35">
      <c r="A2" s="56" t="s">
        <v>1</v>
      </c>
      <c r="B2" s="56"/>
      <c r="C2" s="56"/>
      <c r="D2" s="56"/>
    </row>
    <row r="3" spans="1:4" ht="18.75" x14ac:dyDescent="0.3">
      <c r="A3" s="59" t="s">
        <v>2</v>
      </c>
      <c r="B3" s="59"/>
      <c r="C3" s="59" t="s">
        <v>49</v>
      </c>
      <c r="D3" s="59"/>
    </row>
    <row r="4" spans="1:4" ht="15.75" thickBot="1" x14ac:dyDescent="0.3">
      <c r="A4" s="60" t="s">
        <v>50</v>
      </c>
      <c r="B4" s="61"/>
      <c r="C4" s="61"/>
      <c r="D4" s="62"/>
    </row>
    <row r="5" spans="1:4" ht="16.5" thickTop="1" thickBot="1" x14ac:dyDescent="0.3">
      <c r="A5" s="63" t="s">
        <v>3</v>
      </c>
      <c r="B5" s="64"/>
      <c r="C5" s="64"/>
      <c r="D5" s="2">
        <v>108</v>
      </c>
    </row>
    <row r="6" spans="1:4" ht="16.5" thickTop="1" thickBot="1" x14ac:dyDescent="0.3">
      <c r="A6" s="47" t="s">
        <v>4</v>
      </c>
      <c r="B6" s="48"/>
      <c r="C6" s="48"/>
      <c r="D6" s="49"/>
    </row>
    <row r="7" spans="1:4" ht="14.25" thickTop="1" thickBot="1" x14ac:dyDescent="0.25">
      <c r="A7" s="50"/>
      <c r="B7" s="51"/>
      <c r="C7" s="51"/>
      <c r="D7" s="52"/>
    </row>
    <row r="8" spans="1:4" ht="13.5" thickTop="1" x14ac:dyDescent="0.2">
      <c r="A8" s="3" t="s">
        <v>5</v>
      </c>
      <c r="B8" s="4"/>
      <c r="C8" s="3" t="s">
        <v>6</v>
      </c>
      <c r="D8" s="5"/>
    </row>
    <row r="9" spans="1:4" x14ac:dyDescent="0.2">
      <c r="A9" s="6" t="s">
        <v>7</v>
      </c>
      <c r="B9" s="7"/>
      <c r="C9" s="6" t="s">
        <v>8</v>
      </c>
      <c r="D9" s="8"/>
    </row>
    <row r="10" spans="1:4" x14ac:dyDescent="0.2">
      <c r="A10" s="9" t="s">
        <v>51</v>
      </c>
      <c r="B10" s="10"/>
      <c r="C10" s="9" t="s">
        <v>52</v>
      </c>
      <c r="D10" s="10"/>
    </row>
    <row r="11" spans="1:4" x14ac:dyDescent="0.2">
      <c r="A11" s="11" t="s">
        <v>9</v>
      </c>
      <c r="B11" s="10"/>
      <c r="C11" s="11" t="s">
        <v>10</v>
      </c>
      <c r="D11" s="10"/>
    </row>
    <row r="12" spans="1:4" ht="15.75" thickBot="1" x14ac:dyDescent="0.4">
      <c r="A12" s="12" t="s">
        <v>11</v>
      </c>
      <c r="B12" s="13" t="e">
        <f>B10/B11</f>
        <v>#DIV/0!</v>
      </c>
      <c r="C12" s="14" t="s">
        <v>12</v>
      </c>
      <c r="D12" s="15">
        <f>D10/100*D11</f>
        <v>0</v>
      </c>
    </row>
    <row r="13" spans="1:4" ht="16.5" thickTop="1" thickBot="1" x14ac:dyDescent="0.4">
      <c r="A13" s="16"/>
      <c r="B13" s="17"/>
      <c r="C13" s="14" t="s">
        <v>13</v>
      </c>
      <c r="D13" s="15">
        <f>D12/12</f>
        <v>0</v>
      </c>
    </row>
    <row r="14" spans="1:4" ht="13.5" thickTop="1" x14ac:dyDescent="0.2">
      <c r="A14" s="18" t="s">
        <v>14</v>
      </c>
      <c r="B14" s="19"/>
      <c r="C14" s="20" t="s">
        <v>15</v>
      </c>
      <c r="D14" s="21">
        <f>20*D5</f>
        <v>2160</v>
      </c>
    </row>
    <row r="15" spans="1:4" ht="13.5" thickBot="1" x14ac:dyDescent="0.25">
      <c r="A15" s="11" t="s">
        <v>53</v>
      </c>
      <c r="B15" s="10"/>
      <c r="C15" s="22" t="s">
        <v>16</v>
      </c>
      <c r="D15" s="23">
        <f>D13/D14</f>
        <v>0</v>
      </c>
    </row>
    <row r="16" spans="1:4" ht="14.25" thickTop="1" thickBot="1" x14ac:dyDescent="0.25">
      <c r="A16" s="11" t="s">
        <v>17</v>
      </c>
      <c r="B16" s="10"/>
    </row>
    <row r="17" spans="1:4" ht="13.5" thickTop="1" x14ac:dyDescent="0.2">
      <c r="A17" s="11" t="s">
        <v>18</v>
      </c>
      <c r="B17" s="10"/>
      <c r="C17" s="24" t="s">
        <v>19</v>
      </c>
      <c r="D17" s="25"/>
    </row>
    <row r="18" spans="1:4" ht="15.75" thickBot="1" x14ac:dyDescent="0.4">
      <c r="A18" s="12" t="s">
        <v>20</v>
      </c>
      <c r="B18" s="26" t="e">
        <f>B16/B17</f>
        <v>#DIV/0!</v>
      </c>
      <c r="C18" s="27" t="s">
        <v>21</v>
      </c>
      <c r="D18" s="10"/>
    </row>
    <row r="19" spans="1:4" ht="13.5" thickTop="1" x14ac:dyDescent="0.2">
      <c r="A19" s="18" t="s">
        <v>22</v>
      </c>
      <c r="B19" s="28"/>
      <c r="C19" s="29" t="s">
        <v>23</v>
      </c>
      <c r="D19" s="10">
        <f>D18/12</f>
        <v>0</v>
      </c>
    </row>
    <row r="20" spans="1:4" x14ac:dyDescent="0.2">
      <c r="A20" s="11" t="s">
        <v>54</v>
      </c>
      <c r="B20" s="10"/>
      <c r="C20" s="29" t="s">
        <v>24</v>
      </c>
      <c r="D20" s="10">
        <f>D18/12</f>
        <v>0</v>
      </c>
    </row>
    <row r="21" spans="1:4" x14ac:dyDescent="0.2">
      <c r="A21" s="11" t="s">
        <v>25</v>
      </c>
      <c r="B21" s="10"/>
      <c r="C21" s="29" t="s">
        <v>26</v>
      </c>
      <c r="D21" s="10">
        <f>D20/3</f>
        <v>0</v>
      </c>
    </row>
    <row r="22" spans="1:4" x14ac:dyDescent="0.2">
      <c r="A22" s="14" t="s">
        <v>27</v>
      </c>
      <c r="B22" s="10">
        <f>B20*B21</f>
        <v>0</v>
      </c>
      <c r="C22" s="29" t="s">
        <v>28</v>
      </c>
      <c r="D22" s="10">
        <f>D18*8%</f>
        <v>0</v>
      </c>
    </row>
    <row r="23" spans="1:4" x14ac:dyDescent="0.2">
      <c r="A23" s="11" t="s">
        <v>55</v>
      </c>
      <c r="B23" s="10"/>
      <c r="C23" s="29" t="s">
        <v>29</v>
      </c>
      <c r="D23" s="10">
        <f>D18*0.108</f>
        <v>0</v>
      </c>
    </row>
    <row r="24" spans="1:4" ht="13.5" thickBot="1" x14ac:dyDescent="0.25">
      <c r="A24" s="12" t="s">
        <v>30</v>
      </c>
      <c r="B24" s="23" t="e">
        <f>B22/B23</f>
        <v>#DIV/0!</v>
      </c>
      <c r="C24" s="14" t="s">
        <v>31</v>
      </c>
      <c r="D24" s="15">
        <f>SUM(D18:D23)</f>
        <v>0</v>
      </c>
    </row>
    <row r="25" spans="1:4" ht="14.25" thickTop="1" thickBot="1" x14ac:dyDescent="0.25">
      <c r="A25" s="18" t="s">
        <v>32</v>
      </c>
      <c r="B25" s="25"/>
      <c r="C25" s="30" t="s">
        <v>33</v>
      </c>
      <c r="D25" s="31">
        <f>D24/D14</f>
        <v>0</v>
      </c>
    </row>
    <row r="26" spans="1:4" ht="14.25" thickTop="1" thickBot="1" x14ac:dyDescent="0.25">
      <c r="A26" s="11" t="s">
        <v>34</v>
      </c>
      <c r="B26" s="10"/>
    </row>
    <row r="27" spans="1:4" ht="14.25" thickTop="1" thickBot="1" x14ac:dyDescent="0.25">
      <c r="A27" s="12" t="s">
        <v>35</v>
      </c>
      <c r="B27" s="32">
        <f>B26/D14</f>
        <v>0</v>
      </c>
      <c r="C27" s="33" t="s">
        <v>36</v>
      </c>
      <c r="D27" s="28"/>
    </row>
    <row r="28" spans="1:4" ht="13.5" thickTop="1" x14ac:dyDescent="0.2">
      <c r="A28" s="16"/>
      <c r="B28" s="34"/>
      <c r="C28" s="14" t="s">
        <v>37</v>
      </c>
      <c r="D28" s="15">
        <v>0</v>
      </c>
    </row>
    <row r="29" spans="1:4" x14ac:dyDescent="0.2">
      <c r="A29" s="16"/>
      <c r="B29" s="34"/>
      <c r="C29" s="11" t="s">
        <v>38</v>
      </c>
      <c r="D29" s="10"/>
    </row>
    <row r="30" spans="1:4" x14ac:dyDescent="0.2">
      <c r="A30" s="16"/>
      <c r="B30" s="34"/>
      <c r="C30" s="11" t="s">
        <v>39</v>
      </c>
      <c r="D30" s="10"/>
    </row>
    <row r="31" spans="1:4" x14ac:dyDescent="0.2">
      <c r="A31" s="16"/>
      <c r="B31" s="34"/>
      <c r="C31" s="11" t="s">
        <v>40</v>
      </c>
      <c r="D31" s="10"/>
    </row>
    <row r="32" spans="1:4" x14ac:dyDescent="0.2">
      <c r="A32" s="16"/>
      <c r="B32" s="34"/>
      <c r="C32" s="11" t="s">
        <v>41</v>
      </c>
      <c r="D32" s="10"/>
    </row>
    <row r="33" spans="1:4" x14ac:dyDescent="0.2">
      <c r="A33" s="16"/>
      <c r="B33" s="34"/>
      <c r="C33" s="29" t="s">
        <v>42</v>
      </c>
      <c r="D33" s="15">
        <f>SUM(D28:D32)</f>
        <v>0</v>
      </c>
    </row>
    <row r="34" spans="1:4" ht="15.75" thickBot="1" x14ac:dyDescent="0.4">
      <c r="A34" s="16"/>
      <c r="B34" s="34"/>
      <c r="C34" s="12" t="s">
        <v>43</v>
      </c>
      <c r="D34" s="26">
        <f>D33/D14</f>
        <v>0</v>
      </c>
    </row>
    <row r="35" spans="1:4" ht="14.25" thickTop="1" thickBot="1" x14ac:dyDescent="0.25">
      <c r="A35" s="35" t="s">
        <v>44</v>
      </c>
      <c r="B35" s="36" t="e">
        <f>B27+B24+B18+B12</f>
        <v>#DIV/0!</v>
      </c>
      <c r="C35" s="37" t="s">
        <v>45</v>
      </c>
      <c r="D35" s="38">
        <f>D34+D25+D15</f>
        <v>0</v>
      </c>
    </row>
    <row r="36" spans="1:4" ht="14.25" thickTop="1" thickBot="1" x14ac:dyDescent="0.25">
      <c r="A36" s="39" t="s">
        <v>46</v>
      </c>
      <c r="B36" s="40"/>
      <c r="C36" s="41"/>
      <c r="D36" s="42" t="e">
        <f>B35+D35</f>
        <v>#DIV/0!</v>
      </c>
    </row>
    <row r="37" spans="1:4" ht="24.75" thickTop="1" thickBot="1" x14ac:dyDescent="0.4">
      <c r="A37" s="53" t="s">
        <v>47</v>
      </c>
      <c r="B37" s="54"/>
      <c r="C37" s="55"/>
      <c r="D37" s="43"/>
    </row>
    <row r="38" spans="1:4" ht="14.25" thickTop="1" thickBot="1" x14ac:dyDescent="0.25">
      <c r="A38" s="39" t="s">
        <v>48</v>
      </c>
      <c r="B38" s="44"/>
      <c r="C38" s="45"/>
      <c r="D38" s="46" t="e">
        <f>((D36/100)*D37)+D36</f>
        <v>#DIV/0!</v>
      </c>
    </row>
    <row r="39" spans="1:4" ht="13.5" thickTop="1" x14ac:dyDescent="0.2"/>
  </sheetData>
  <mergeCells count="9">
    <mergeCell ref="A6:D6"/>
    <mergeCell ref="A7:D7"/>
    <mergeCell ref="A37:C37"/>
    <mergeCell ref="A1:D1"/>
    <mergeCell ref="A2:D2"/>
    <mergeCell ref="A3:B3"/>
    <mergeCell ref="C3:D3"/>
    <mergeCell ref="A4:D4"/>
    <mergeCell ref="A5:C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2023-05-29T20:11:29Z</cp:lastPrinted>
  <dcterms:created xsi:type="dcterms:W3CDTF">2023-05-29T19:14:33Z</dcterms:created>
  <dcterms:modified xsi:type="dcterms:W3CDTF">2023-05-29T20:19:16Z</dcterms:modified>
</cp:coreProperties>
</file>